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<sst xmlns="http://schemas.openxmlformats.org/spreadsheetml/2006/main" count="52" uniqueCount="46">
  <si>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Table 7.5.5</t>
  </si>
  <si>
    <t>part 1</t>
  </si>
  <si>
    <t>dia. of storage in metres</t>
  </si>
  <si>
    <t>sr no</t>
  </si>
  <si>
    <t>item</t>
  </si>
  <si>
    <t>unit</t>
  </si>
  <si>
    <t>area</t>
  </si>
  <si>
    <t>angle of</t>
  </si>
  <si>
    <t>repose</t>
  </si>
  <si>
    <t>height of</t>
  </si>
  <si>
    <t>cone</t>
  </si>
  <si>
    <t>m</t>
  </si>
  <si>
    <t>volume</t>
  </si>
  <si>
    <t>of cone</t>
  </si>
  <si>
    <t>height</t>
  </si>
  <si>
    <t>volume of cylinder</t>
  </si>
  <si>
    <t>metre</t>
  </si>
  <si>
    <t>volume of</t>
  </si>
  <si>
    <t>cylinder</t>
  </si>
  <si>
    <t>total volume</t>
  </si>
  <si>
    <t>with cylindrical</t>
  </si>
  <si>
    <t>part  2</t>
  </si>
  <si>
    <t>clinkering capacity tpd</t>
  </si>
  <si>
    <t>design factor</t>
  </si>
  <si>
    <t>no of days</t>
  </si>
  <si>
    <t>storage</t>
  </si>
  <si>
    <t>tons</t>
  </si>
  <si>
    <t>bulk density</t>
  </si>
  <si>
    <t>say</t>
  </si>
  <si>
    <t xml:space="preserve">alt. 1 </t>
  </si>
  <si>
    <t>select size of clinker storage</t>
  </si>
  <si>
    <t>from part 1 above</t>
  </si>
  <si>
    <t xml:space="preserve">let dia d  = </t>
  </si>
  <si>
    <t xml:space="preserve">  cyl. Height</t>
  </si>
  <si>
    <t xml:space="preserve">say </t>
  </si>
  <si>
    <t>alt 2</t>
  </si>
  <si>
    <t>let dia =</t>
  </si>
  <si>
    <t xml:space="preserve"> cyl. Height</t>
  </si>
  <si>
    <r>
      <t>m</t>
    </r>
    <r>
      <rPr>
        <vertAlign val="superscript"/>
        <sz val="9"/>
        <rFont val="Arial"/>
        <family val="2"/>
      </rPr>
      <t xml:space="preserve">2 </t>
    </r>
  </si>
  <si>
    <r>
      <t>35</t>
    </r>
    <r>
      <rPr>
        <vertAlign val="superscript"/>
        <sz val="9"/>
        <rFont val="Arial"/>
        <family val="2"/>
      </rPr>
      <t xml:space="preserve">o  </t>
    </r>
  </si>
  <si>
    <r>
      <t>m</t>
    </r>
    <r>
      <rPr>
        <vertAlign val="superscript"/>
        <sz val="9"/>
        <rFont val="Arial"/>
        <family val="2"/>
      </rPr>
      <t xml:space="preserve">3 </t>
    </r>
  </si>
  <si>
    <r>
      <t>t/m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</si>
  <si>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3</t>
    </r>
  </si>
  <si>
    <t xml:space="preserve">Calculation of dimensions of clinker storage  </t>
  </si>
  <si>
    <t>* * *</t>
  </si>
  <si>
    <t>also see figure no 7.5.4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</si>
</sst>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46">
      <alignment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1" fontId="5" fillId="0" borderId="0" xfId="46" applyNumberFormat="1" applyFont="1" applyAlignment="1">
      <alignment horizontal="center"/>
      <protection/>
    </xf>
    <xf numFmtId="2" fontId="5" fillId="0" borderId="0" xfId="46" applyNumberFormat="1" applyFont="1" applyAlignment="1">
      <alignment horizontal="center"/>
      <protection/>
    </xf>
    <xf numFmtId="164" fontId="5" fillId="0" borderId="0" xfId="46" applyNumberFormat="1" applyFont="1" applyAlignment="1">
      <alignment horizontal="center"/>
      <protection/>
    </xf>
    <xf numFmtId="0" fontId="5" fillId="0" borderId="0" xfId="46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0" fontId="5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23" fillId="0" borderId="0" xfId="46" applyFont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="115" zoomScaleNormal="115" workbookViewId="0" topLeftCell="A1">
      <selection activeCell="F14" sqref="F14"/>
    </sheetView>
  </sheetViews>
  <sheetFormatPr defaultColWidth="8.7109375" defaultRowHeight="12.75"/>
  <cols>
    <col min="1" max="1" width="5.140625" style="2" customWidth="1"/>
    <col min="2" max="2" width="13.28125" style="2" customWidth="1"/>
    <col min="3" max="3" width="5.8515625" style="2" bestFit="1" customWidth="1"/>
    <col min="4" max="6" width="6.00390625" style="2" bestFit="1" customWidth="1"/>
    <col min="7" max="8" width="7.00390625" style="2" bestFit="1" customWidth="1"/>
    <col min="9" max="16384" width="8.7109375" style="2" customWidth="1"/>
  </cols>
  <sheetData>
    <row r="1" ht="9.75" customHeight="1"/>
    <row r="2" spans="1:8" ht="12.75">
      <c r="A2" s="14" t="s">
        <v>0</v>
      </c>
      <c r="B2" s="14"/>
      <c r="C2" s="14"/>
      <c r="D2" s="14"/>
      <c r="E2" s="14"/>
      <c r="F2" s="14"/>
      <c r="G2" s="14"/>
      <c r="H2" s="14"/>
    </row>
    <row r="3" spans="1:8" ht="14.25" customHeight="1">
      <c r="A3" s="18" t="s">
        <v>43</v>
      </c>
      <c r="B3" s="18"/>
      <c r="C3" s="18"/>
      <c r="D3" s="18"/>
      <c r="E3" s="18"/>
      <c r="F3" s="18"/>
      <c r="G3" s="18"/>
      <c r="H3" s="18"/>
    </row>
    <row r="4" spans="1:8" ht="14.25" customHeight="1">
      <c r="A4" s="4"/>
      <c r="B4" s="4"/>
      <c r="C4" s="4"/>
      <c r="D4" s="4"/>
      <c r="E4" s="4"/>
      <c r="F4" s="4"/>
      <c r="G4" s="4"/>
      <c r="H4" s="4"/>
    </row>
    <row r="5" spans="1:8" ht="12">
      <c r="A5" s="12"/>
      <c r="B5" s="13" t="s">
        <v>1</v>
      </c>
      <c r="C5" s="12"/>
      <c r="D5" s="16"/>
      <c r="E5" s="16"/>
      <c r="F5" s="16"/>
      <c r="G5" s="16"/>
      <c r="H5" s="16"/>
    </row>
    <row r="6" spans="1:9" ht="12">
      <c r="A6" s="6"/>
      <c r="B6" s="10"/>
      <c r="C6" s="6"/>
      <c r="D6" s="15" t="s">
        <v>2</v>
      </c>
      <c r="E6" s="15"/>
      <c r="F6" s="15"/>
      <c r="G6" s="15"/>
      <c r="H6" s="15"/>
      <c r="I6" s="5"/>
    </row>
    <row r="7" spans="1:8" ht="15.75" customHeight="1">
      <c r="A7" s="11" t="s">
        <v>3</v>
      </c>
      <c r="B7" s="11" t="s">
        <v>4</v>
      </c>
      <c r="C7" s="11" t="s">
        <v>5</v>
      </c>
      <c r="D7" s="11">
        <v>60</v>
      </c>
      <c r="E7" s="11">
        <v>70</v>
      </c>
      <c r="F7" s="11">
        <v>80</v>
      </c>
      <c r="G7" s="11">
        <v>90</v>
      </c>
      <c r="H7" s="11">
        <v>100</v>
      </c>
    </row>
    <row r="8" spans="1:3" ht="12">
      <c r="A8" s="5"/>
      <c r="B8" s="5"/>
      <c r="C8" s="5"/>
    </row>
    <row r="9" spans="1:8" ht="13.5">
      <c r="A9" s="5"/>
      <c r="B9" s="5" t="s">
        <v>6</v>
      </c>
      <c r="C9" s="5" t="s">
        <v>38</v>
      </c>
      <c r="D9" s="5">
        <f>0.785*POWER(D7,2)</f>
        <v>2826</v>
      </c>
      <c r="E9" s="7">
        <f>0.785*POWER(E7,2)</f>
        <v>3846.5</v>
      </c>
      <c r="F9" s="5">
        <f>0.785*POWER(F7,2)</f>
        <v>5024</v>
      </c>
      <c r="G9" s="7">
        <f>0.785*POWER(G7,2)</f>
        <v>6358.5</v>
      </c>
      <c r="H9" s="5">
        <f>0.785*POWER(H7,2)</f>
        <v>7850</v>
      </c>
    </row>
    <row r="10" spans="1:8" ht="12">
      <c r="A10" s="5"/>
      <c r="B10" s="5"/>
      <c r="C10" s="5"/>
      <c r="D10" s="5"/>
      <c r="E10" s="5"/>
      <c r="F10" s="5"/>
      <c r="G10" s="5"/>
      <c r="H10" s="5"/>
    </row>
    <row r="11" spans="1:8" ht="13.5">
      <c r="A11" s="5"/>
      <c r="B11" s="5" t="s">
        <v>7</v>
      </c>
      <c r="C11" s="5"/>
      <c r="D11" s="21" t="s">
        <v>39</v>
      </c>
      <c r="E11" s="21"/>
      <c r="F11" s="21"/>
      <c r="G11" s="21"/>
      <c r="H11" s="21"/>
    </row>
    <row r="12" spans="1:8" ht="12">
      <c r="A12" s="5"/>
      <c r="B12" s="5" t="s">
        <v>8</v>
      </c>
      <c r="C12" s="5"/>
      <c r="D12" s="5"/>
      <c r="E12" s="5"/>
      <c r="F12" s="5"/>
      <c r="G12" s="5"/>
      <c r="H12" s="5"/>
    </row>
    <row r="13" spans="1:8" ht="12">
      <c r="A13" s="5"/>
      <c r="B13" s="5" t="s">
        <v>9</v>
      </c>
      <c r="C13" s="5"/>
      <c r="D13" s="5"/>
      <c r="E13" s="5"/>
      <c r="F13" s="5"/>
      <c r="G13" s="5"/>
      <c r="H13" s="5"/>
    </row>
    <row r="14" spans="1:8" ht="12">
      <c r="A14" s="5"/>
      <c r="B14" s="5" t="s">
        <v>10</v>
      </c>
      <c r="C14" s="5" t="s">
        <v>11</v>
      </c>
      <c r="D14" s="5">
        <f>0.7*D7/2</f>
        <v>21.000000000000004</v>
      </c>
      <c r="E14" s="5">
        <f>0.7*E7/2</f>
        <v>24.500000000000004</v>
      </c>
      <c r="F14" s="5">
        <f>0.7*F7/2</f>
        <v>28.000000000000004</v>
      </c>
      <c r="G14" s="5">
        <f>0.7*G7/2</f>
        <v>31.500000000000004</v>
      </c>
      <c r="H14" s="5">
        <f>0.7*H7/2</f>
        <v>35</v>
      </c>
    </row>
    <row r="15" spans="1:8" ht="12">
      <c r="A15" s="5"/>
      <c r="B15" s="5"/>
      <c r="C15" s="5"/>
      <c r="D15" s="5"/>
      <c r="E15" s="5"/>
      <c r="F15" s="5"/>
      <c r="G15" s="5"/>
      <c r="H15" s="5"/>
    </row>
    <row r="16" spans="1:8" ht="13.5">
      <c r="A16" s="5"/>
      <c r="B16" s="5" t="s">
        <v>12</v>
      </c>
      <c r="C16" s="5" t="s">
        <v>40</v>
      </c>
      <c r="D16" s="5">
        <f>+D9*D14/3</f>
        <v>19782.000000000004</v>
      </c>
      <c r="E16" s="7">
        <f>+E9*E14/3</f>
        <v>31413.08333333334</v>
      </c>
      <c r="F16" s="7">
        <f>+F9*F14/3</f>
        <v>46890.66666666668</v>
      </c>
      <c r="G16" s="7">
        <f>+G9*G14/3</f>
        <v>66764.25000000001</v>
      </c>
      <c r="H16" s="7">
        <f>+H9*H14/3</f>
        <v>91583.33333333333</v>
      </c>
    </row>
    <row r="17" spans="1:8" ht="12">
      <c r="A17" s="5"/>
      <c r="B17" s="5" t="s">
        <v>13</v>
      </c>
      <c r="C17" s="5"/>
      <c r="D17" s="5"/>
      <c r="E17" s="5"/>
      <c r="F17" s="5"/>
      <c r="G17" s="5"/>
      <c r="H17" s="5"/>
    </row>
    <row r="18" spans="1:3" ht="12">
      <c r="A18" s="5"/>
      <c r="B18" s="5"/>
      <c r="C18" s="5"/>
    </row>
    <row r="19" spans="1:8" ht="12">
      <c r="A19" s="5"/>
      <c r="B19" s="5"/>
      <c r="C19" s="5" t="s">
        <v>14</v>
      </c>
      <c r="D19" s="21" t="s">
        <v>15</v>
      </c>
      <c r="E19" s="21"/>
      <c r="F19" s="21"/>
      <c r="G19" s="21"/>
      <c r="H19" s="21"/>
    </row>
    <row r="20" spans="1:8" ht="12">
      <c r="A20" s="5"/>
      <c r="B20" s="5"/>
      <c r="C20" s="5" t="s">
        <v>16</v>
      </c>
      <c r="D20" s="5"/>
      <c r="E20" s="5"/>
      <c r="F20" s="5"/>
      <c r="G20" s="5"/>
      <c r="H20" s="5"/>
    </row>
    <row r="21" spans="1:8" ht="12">
      <c r="A21" s="5"/>
      <c r="B21" s="5" t="s">
        <v>17</v>
      </c>
      <c r="C21" s="5">
        <v>0</v>
      </c>
      <c r="D21" s="5">
        <f>2826*C21</f>
        <v>0</v>
      </c>
      <c r="E21" s="5">
        <f>3846.5*C21</f>
        <v>0</v>
      </c>
      <c r="F21" s="5">
        <f>5024*C21</f>
        <v>0</v>
      </c>
      <c r="G21" s="5">
        <f>6358.5*C21</f>
        <v>0</v>
      </c>
      <c r="H21" s="5">
        <f>7850*C21</f>
        <v>0</v>
      </c>
    </row>
    <row r="22" spans="1:8" ht="12">
      <c r="A22" s="5"/>
      <c r="B22" s="5"/>
      <c r="C22" s="5">
        <v>1</v>
      </c>
      <c r="D22" s="5">
        <v>2826</v>
      </c>
      <c r="E22" s="5">
        <v>3847</v>
      </c>
      <c r="F22" s="5">
        <v>5024</v>
      </c>
      <c r="G22" s="5">
        <v>6359</v>
      </c>
      <c r="H22" s="5">
        <v>7850</v>
      </c>
    </row>
    <row r="23" spans="1:8" ht="12">
      <c r="A23" s="5"/>
      <c r="B23" s="5" t="s">
        <v>18</v>
      </c>
      <c r="C23" s="5">
        <v>3</v>
      </c>
      <c r="D23" s="5">
        <f>2826*C23</f>
        <v>8478</v>
      </c>
      <c r="E23" s="7">
        <f>3846.5*C23</f>
        <v>11539.5</v>
      </c>
      <c r="F23" s="5">
        <f>5024*C23</f>
        <v>15072</v>
      </c>
      <c r="G23" s="7">
        <f>6358.5*C23</f>
        <v>19075.5</v>
      </c>
      <c r="H23" s="5">
        <f>7850*C23</f>
        <v>23550</v>
      </c>
    </row>
    <row r="24" spans="1:8" ht="12">
      <c r="A24" s="5"/>
      <c r="B24" s="5"/>
      <c r="C24" s="5">
        <v>5</v>
      </c>
      <c r="D24" s="5">
        <f>2826*C24</f>
        <v>14130</v>
      </c>
      <c r="E24" s="7">
        <f>3846.5*C24</f>
        <v>19232.5</v>
      </c>
      <c r="F24" s="5">
        <f>5024*C24</f>
        <v>25120</v>
      </c>
      <c r="G24" s="7">
        <f>6358.5*C24</f>
        <v>31792.5</v>
      </c>
      <c r="H24" s="5">
        <f>7850*C24</f>
        <v>39250</v>
      </c>
    </row>
    <row r="25" spans="1:8" ht="12">
      <c r="A25" s="5"/>
      <c r="B25" s="5"/>
      <c r="C25" s="5">
        <v>10</v>
      </c>
      <c r="D25" s="5">
        <f>2826*C25</f>
        <v>28260</v>
      </c>
      <c r="E25" s="7">
        <f>3846.5*C25</f>
        <v>38465</v>
      </c>
      <c r="F25" s="5">
        <f>5024*C25</f>
        <v>50240</v>
      </c>
      <c r="G25" s="7">
        <f>6358.5*C25</f>
        <v>63585</v>
      </c>
      <c r="H25" s="5">
        <f>7850*C25</f>
        <v>78500</v>
      </c>
    </row>
    <row r="26" spans="1:8" ht="12">
      <c r="A26" s="5"/>
      <c r="B26" s="5"/>
      <c r="C26" s="5"/>
      <c r="D26" s="5"/>
      <c r="E26" s="7"/>
      <c r="F26" s="5"/>
      <c r="G26" s="7"/>
      <c r="H26" s="5"/>
    </row>
    <row r="27" spans="1:8" ht="12">
      <c r="A27" s="5"/>
      <c r="B27" s="5" t="s">
        <v>19</v>
      </c>
      <c r="C27" s="5">
        <v>0</v>
      </c>
      <c r="D27" s="5">
        <f>19782+D21</f>
        <v>19782</v>
      </c>
      <c r="E27" s="7">
        <f>31413+E21</f>
        <v>31413</v>
      </c>
      <c r="F27" s="5">
        <f>46891+F21</f>
        <v>46891</v>
      </c>
      <c r="G27" s="7">
        <f>66764+G21</f>
        <v>66764</v>
      </c>
      <c r="H27" s="5">
        <f>91583+H21</f>
        <v>91583</v>
      </c>
    </row>
    <row r="28" spans="1:8" ht="12">
      <c r="A28" s="5"/>
      <c r="B28" s="5" t="s">
        <v>20</v>
      </c>
      <c r="C28" s="5">
        <v>1</v>
      </c>
      <c r="D28" s="5">
        <f>19782+D22</f>
        <v>22608</v>
      </c>
      <c r="E28" s="7">
        <f>31413+E22</f>
        <v>35260</v>
      </c>
      <c r="F28" s="5">
        <f>46891+F22</f>
        <v>51915</v>
      </c>
      <c r="G28" s="7">
        <f>66764+G22</f>
        <v>73123</v>
      </c>
      <c r="H28" s="5">
        <f>91583+H22</f>
        <v>99433</v>
      </c>
    </row>
    <row r="29" spans="1:8" ht="12">
      <c r="A29" s="5"/>
      <c r="B29" s="5" t="s">
        <v>14</v>
      </c>
      <c r="C29" s="5">
        <v>3</v>
      </c>
      <c r="D29" s="5">
        <f>19782+D23</f>
        <v>28260</v>
      </c>
      <c r="E29" s="7">
        <f>31413+E23</f>
        <v>42952.5</v>
      </c>
      <c r="F29" s="5">
        <f>46891+F23</f>
        <v>61963</v>
      </c>
      <c r="G29" s="7">
        <f>66764+G23</f>
        <v>85839.5</v>
      </c>
      <c r="H29" s="5">
        <f>91583+H23</f>
        <v>115133</v>
      </c>
    </row>
    <row r="30" spans="1:8" ht="12">
      <c r="A30" s="5"/>
      <c r="B30" s="5"/>
      <c r="C30" s="5">
        <v>5</v>
      </c>
      <c r="D30" s="5">
        <f>19782+D24</f>
        <v>33912</v>
      </c>
      <c r="E30" s="7">
        <f>31413+E24</f>
        <v>50645.5</v>
      </c>
      <c r="F30" s="5">
        <f>46891+F24</f>
        <v>72011</v>
      </c>
      <c r="G30" s="7">
        <f>66764+G24</f>
        <v>98556.5</v>
      </c>
      <c r="H30" s="5">
        <f>91583+H24</f>
        <v>130833</v>
      </c>
    </row>
    <row r="31" spans="1:8" ht="12">
      <c r="A31" s="5"/>
      <c r="B31" s="5"/>
      <c r="C31" s="5">
        <v>10</v>
      </c>
      <c r="D31" s="5">
        <f>19782+D25</f>
        <v>48042</v>
      </c>
      <c r="E31" s="7">
        <f>31413+E25</f>
        <v>69878</v>
      </c>
      <c r="F31" s="5">
        <f>46891+F25</f>
        <v>97131</v>
      </c>
      <c r="G31" s="7">
        <f>66764+G25</f>
        <v>130349</v>
      </c>
      <c r="H31" s="5">
        <f>91583+H25</f>
        <v>170083</v>
      </c>
    </row>
    <row r="32" ht="9.75" customHeight="1">
      <c r="A32" s="5"/>
    </row>
    <row r="33" spans="1:2" ht="12">
      <c r="A33" s="5"/>
      <c r="B33" s="3" t="s">
        <v>21</v>
      </c>
    </row>
    <row r="34" ht="8.25" customHeight="1">
      <c r="A34" s="5"/>
    </row>
    <row r="35" spans="1:8" ht="12">
      <c r="A35" s="5"/>
      <c r="B35" s="5"/>
      <c r="C35" s="5"/>
      <c r="D35" s="5"/>
      <c r="E35" s="5"/>
      <c r="F35" s="21" t="s">
        <v>22</v>
      </c>
      <c r="G35" s="21"/>
      <c r="H35" s="21"/>
    </row>
    <row r="36" spans="1:8" ht="12">
      <c r="A36" s="5"/>
      <c r="B36" s="5"/>
      <c r="C36" s="5"/>
      <c r="D36" s="5"/>
      <c r="E36" s="5"/>
      <c r="F36" s="5">
        <v>5000</v>
      </c>
      <c r="G36" s="5">
        <v>7500</v>
      </c>
      <c r="H36" s="5">
        <v>10000</v>
      </c>
    </row>
    <row r="37" spans="1:8" ht="12">
      <c r="A37" s="5"/>
      <c r="B37" s="5" t="s">
        <v>23</v>
      </c>
      <c r="C37" s="5"/>
      <c r="D37" s="5"/>
      <c r="E37" s="5"/>
      <c r="F37" s="5">
        <v>1.1</v>
      </c>
      <c r="G37" s="5">
        <v>1.1</v>
      </c>
      <c r="H37" s="5">
        <v>1.1</v>
      </c>
    </row>
    <row r="38" spans="1:8" ht="12">
      <c r="A38" s="5"/>
      <c r="B38" s="5" t="s">
        <v>24</v>
      </c>
      <c r="C38" s="5"/>
      <c r="D38" s="5"/>
      <c r="E38" s="5"/>
      <c r="F38" s="5">
        <v>14</v>
      </c>
      <c r="G38" s="5">
        <v>14</v>
      </c>
      <c r="H38" s="5">
        <v>14</v>
      </c>
    </row>
    <row r="39" spans="1:8" ht="12">
      <c r="A39" s="5"/>
      <c r="B39" s="5" t="s">
        <v>25</v>
      </c>
      <c r="C39" s="5" t="s">
        <v>26</v>
      </c>
      <c r="D39" s="5"/>
      <c r="E39" s="5"/>
      <c r="F39" s="5">
        <f>+F36*F37*F38</f>
        <v>77000</v>
      </c>
      <c r="G39" s="5">
        <f>+G36*G37*G38</f>
        <v>115500</v>
      </c>
      <c r="H39" s="5">
        <f>+H36*H37*H38</f>
        <v>154000</v>
      </c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3.5">
      <c r="A41" s="5"/>
      <c r="B41" s="5" t="s">
        <v>27</v>
      </c>
      <c r="C41" s="5" t="s">
        <v>41</v>
      </c>
      <c r="D41" s="5"/>
      <c r="E41" s="5"/>
      <c r="F41" s="5">
        <v>1.2</v>
      </c>
      <c r="G41" s="5">
        <v>1.2</v>
      </c>
      <c r="H41" s="5">
        <v>1.2</v>
      </c>
    </row>
    <row r="42" spans="1:8" ht="13.5">
      <c r="A42" s="5"/>
      <c r="B42" s="5" t="s">
        <v>12</v>
      </c>
      <c r="C42" s="5" t="s">
        <v>42</v>
      </c>
      <c r="D42" s="5"/>
      <c r="E42" s="5"/>
      <c r="F42" s="7">
        <f>+F39/F41</f>
        <v>64166.66666666667</v>
      </c>
      <c r="G42" s="7">
        <f>+G39/G41</f>
        <v>96250</v>
      </c>
      <c r="H42" s="7">
        <f>+H39/H41</f>
        <v>128333.33333333334</v>
      </c>
    </row>
    <row r="43" spans="1:8" ht="12">
      <c r="A43" s="5"/>
      <c r="B43" s="5"/>
      <c r="C43" s="5"/>
      <c r="D43" s="5"/>
      <c r="E43" s="5" t="s">
        <v>28</v>
      </c>
      <c r="F43" s="7">
        <v>64200</v>
      </c>
      <c r="G43" s="7">
        <v>96300</v>
      </c>
      <c r="H43" s="7">
        <v>128300</v>
      </c>
    </row>
    <row r="44" ht="7.5" customHeight="1">
      <c r="A44" s="5"/>
    </row>
    <row r="45" spans="2:8" ht="24" customHeight="1">
      <c r="B45" s="5" t="s">
        <v>29</v>
      </c>
      <c r="F45" s="22" t="s">
        <v>30</v>
      </c>
      <c r="G45" s="22"/>
      <c r="H45" s="22"/>
    </row>
    <row r="46" spans="2:8" ht="12">
      <c r="B46" s="5"/>
      <c r="D46" s="5"/>
      <c r="E46" s="5"/>
      <c r="F46" s="21" t="s">
        <v>31</v>
      </c>
      <c r="G46" s="21"/>
      <c r="H46" s="21"/>
    </row>
    <row r="47" spans="2:8" ht="12">
      <c r="B47" s="5" t="s">
        <v>32</v>
      </c>
      <c r="C47" s="5" t="s">
        <v>11</v>
      </c>
      <c r="D47" s="5"/>
      <c r="E47" s="5"/>
      <c r="F47" s="7">
        <v>80</v>
      </c>
      <c r="G47" s="7">
        <v>90</v>
      </c>
      <c r="H47" s="7">
        <v>100</v>
      </c>
    </row>
    <row r="48" spans="2:8" ht="12">
      <c r="B48" s="5" t="s">
        <v>33</v>
      </c>
      <c r="C48" s="5" t="s">
        <v>11</v>
      </c>
      <c r="D48" s="5"/>
      <c r="E48" s="5"/>
      <c r="F48" s="8">
        <f>+(F43-F16)/F22</f>
        <v>3.44532908704883</v>
      </c>
      <c r="G48" s="7">
        <f>+(G43-G16)/G22</f>
        <v>4.644716150338101</v>
      </c>
      <c r="H48" s="7">
        <f>+(H43-H16)/H22</f>
        <v>4.6772823779193216</v>
      </c>
    </row>
    <row r="49" spans="2:8" ht="12">
      <c r="B49" s="5"/>
      <c r="C49" s="5"/>
      <c r="D49" s="5"/>
      <c r="E49" s="5" t="s">
        <v>34</v>
      </c>
      <c r="F49" s="5">
        <v>3.5</v>
      </c>
      <c r="G49" s="5"/>
      <c r="H49" s="5"/>
    </row>
    <row r="50" spans="2:8" ht="12">
      <c r="B50" s="5" t="s">
        <v>35</v>
      </c>
      <c r="C50" s="5"/>
      <c r="D50" s="5"/>
      <c r="E50" s="5"/>
      <c r="F50" s="5"/>
      <c r="G50" s="5"/>
      <c r="H50" s="5"/>
    </row>
    <row r="51" spans="2:8" ht="12">
      <c r="B51" s="5" t="s">
        <v>36</v>
      </c>
      <c r="C51" s="5" t="s">
        <v>11</v>
      </c>
      <c r="D51" s="5"/>
      <c r="E51" s="5"/>
      <c r="F51" s="5">
        <v>70</v>
      </c>
      <c r="G51" s="5"/>
      <c r="H51" s="5"/>
    </row>
    <row r="52" spans="2:6" ht="12">
      <c r="B52" s="5" t="s">
        <v>37</v>
      </c>
      <c r="C52" s="5" t="s">
        <v>11</v>
      </c>
      <c r="F52" s="9">
        <f>+(F43-E16)/E22</f>
        <v>8.522723334199807</v>
      </c>
    </row>
    <row r="53" spans="1:8" ht="12.75" customHeight="1">
      <c r="A53" s="19" t="s">
        <v>45</v>
      </c>
      <c r="B53" s="20"/>
      <c r="C53" s="20"/>
      <c r="D53" s="20"/>
      <c r="E53" s="20"/>
      <c r="F53" s="20"/>
      <c r="G53" s="20"/>
      <c r="H53" s="20"/>
    </row>
    <row r="54" ht="12">
      <c r="E54" s="5"/>
    </row>
    <row r="55" spans="1:8" ht="15.75">
      <c r="A55" s="17" t="s">
        <v>44</v>
      </c>
      <c r="B55" s="17"/>
      <c r="C55" s="17"/>
      <c r="D55" s="17"/>
      <c r="E55" s="17"/>
      <c r="F55" s="17"/>
      <c r="G55" s="17"/>
      <c r="H55" s="17"/>
    </row>
  </sheetData>
  <sheetProtection/>
  <mergeCells count="11">
    <mergeCell ref="D11:H11"/>
    <mergeCell ref="A2:H2"/>
    <mergeCell ref="D6:H6"/>
    <mergeCell ref="D5:H5"/>
    <mergeCell ref="A55:H55"/>
    <mergeCell ref="A3:H3"/>
    <mergeCell ref="A53:H53"/>
    <mergeCell ref="D19:H19"/>
    <mergeCell ref="F35:H35"/>
    <mergeCell ref="F45:H45"/>
    <mergeCell ref="F46:H46"/>
  </mergeCells>
  <printOptions/>
  <pageMargins left="1.45" right="0.95" top="1.5" bottom="1" header="0.3" footer="0.3"/>
  <pageSetup horizontalDpi="300" verticalDpi="300" orientation="portrait" paperSize="9" r:id="rId1"/>
  <headerFooter scaleWithDoc="0" alignWithMargins="0">
    <oddHeader>&amp;L&amp;"Calibri,Regular"&amp;11Deolalkar  Consultants</oddHeader>
    <oddFooter>&amp;C&amp;"Calibri,Regular"&amp;11&amp;P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2015-01-21T07:25:09Z</cp:lastPrinted>
  <dcterms:created xsi:type="dcterms:W3CDTF">2013-07-20T06:29:53Z</dcterms:created>
  <dcterms:modified xsi:type="dcterms:W3CDTF">2015-01-22T12:29:27Z</dcterms:modified>
  <cp:category/>
  <cp:version/>
  <cp:contentType/>
  <cp:contentStatus/>
</cp:coreProperties>
</file>